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FG\AppData\Local\Temp\Rar$DI04.822\"/>
    </mc:Choice>
  </mc:AlternateContent>
  <bookViews>
    <workbookView xWindow="0" yWindow="0" windowWidth="19200" windowHeight="11505"/>
  </bookViews>
  <sheets>
    <sheet name="1° Trimestre 2018" sheetId="1" r:id="rId1"/>
  </sheets>
  <definedNames>
    <definedName name="_xlnm.Print_Area" localSheetId="0">'1° Trimestre 2018'!$A$1:$F$66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54" i="1" l="1"/>
  <c r="D53" i="1"/>
  <c r="D52" i="1"/>
  <c r="D50" i="1"/>
  <c r="C55" i="1"/>
  <c r="C54" i="1"/>
  <c r="C53" i="1"/>
  <c r="C52" i="1"/>
  <c r="C51" i="1"/>
  <c r="C50" i="1"/>
  <c r="C49" i="1"/>
  <c r="D39" i="1"/>
  <c r="D55" i="1" s="1"/>
  <c r="D23" i="1"/>
  <c r="D51" i="1" s="1"/>
  <c r="D14" i="1"/>
  <c r="D13" i="1" l="1"/>
  <c r="D49" i="1" s="1"/>
  <c r="C13" i="1"/>
  <c r="C39" i="1"/>
  <c r="C29" i="1"/>
  <c r="C23" i="1"/>
  <c r="C14" i="1"/>
  <c r="C47" i="1"/>
  <c r="C46" i="1"/>
  <c r="C44" i="1"/>
  <c r="C43" i="1"/>
  <c r="C42" i="1"/>
  <c r="C41" i="1"/>
  <c r="C40" i="1"/>
  <c r="C38" i="1"/>
  <c r="C37" i="1"/>
  <c r="C36" i="1"/>
  <c r="C35" i="1"/>
  <c r="C34" i="1"/>
  <c r="C33" i="1"/>
  <c r="C32" i="1"/>
  <c r="C30" i="1"/>
  <c r="C28" i="1"/>
  <c r="C25" i="1"/>
  <c r="C24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<sst xmlns="http://schemas.openxmlformats.org/spreadsheetml/2006/main" count="55" uniqueCount="55">
  <si>
    <t>GOBIERNO DEL ESTADO DE COAHUILA</t>
  </si>
  <si>
    <t>INGRESOS-CLASIFICACION POR RUBROS DE INGRESO</t>
  </si>
  <si>
    <t>C O N C E P T O S</t>
  </si>
  <si>
    <t>RECAUDADO</t>
  </si>
  <si>
    <t>MOVIMIENTOS</t>
  </si>
  <si>
    <t>PERIODO</t>
  </si>
  <si>
    <t>ARCHIVO DE CONSULTA</t>
  </si>
  <si>
    <t>TOTAL</t>
  </si>
  <si>
    <t>Impuestos</t>
  </si>
  <si>
    <t xml:space="preserve"> SOBRE NOMINAS</t>
  </si>
  <si>
    <t xml:space="preserve"> SOBRE TENENCIA O USO DE VEHICULAR</t>
  </si>
  <si>
    <t xml:space="preserve"> POR REMEDIACIÓN AMBIENTAL EN LA EXTRACCIÓN DE MATERIAL PÉTREO</t>
  </si>
  <si>
    <t xml:space="preserve"> SOBRE ENAJENACIÓN DE VEHÍCULOS DE MOTOR</t>
  </si>
  <si>
    <t xml:space="preserve"> HOSPEDAJE</t>
  </si>
  <si>
    <t xml:space="preserve"> ADICIONAL REGISTRO PUBLICO DE LA PROPIEDAD</t>
  </si>
  <si>
    <t xml:space="preserve"> SOBRE DIVERSIONES Y ESPECTÁCULOS PÚBLICOS</t>
  </si>
  <si>
    <t xml:space="preserve"> SOBRE LOTERÍAS </t>
  </si>
  <si>
    <t>Contribuciones Especiales</t>
  </si>
  <si>
    <t>PARA EL FOMENTO A LA EDUCACIÓN Y SEGURIDAD PÚBLICA</t>
  </si>
  <si>
    <t>CENTROS HISTÓRICOS</t>
  </si>
  <si>
    <t>RESPONSABILIDAD OBJETIVA</t>
  </si>
  <si>
    <t>COOPERACIONES</t>
  </si>
  <si>
    <t>APORTACIÓN BENEFICIARIOS</t>
  </si>
  <si>
    <t>Derechos</t>
  </si>
  <si>
    <t>CONTROL DE VEHICULOS</t>
  </si>
  <si>
    <t>BENEFICIACIÓN DE MINERALES</t>
  </si>
  <si>
    <t xml:space="preserve">REGISTRO PUBLICO DE LA PROPIEDAD </t>
  </si>
  <si>
    <t>LICENCIAS Y PERMISOS PARA MANEJAR</t>
  </si>
  <si>
    <t>REGISTRO CIVIL</t>
  </si>
  <si>
    <t>LICENCIAS DE ESTABLECIMIENTOS DE BEBIDAS ALCOHÓLICAS</t>
  </si>
  <si>
    <t>OTROS DERECHOS</t>
  </si>
  <si>
    <t>Productos</t>
  </si>
  <si>
    <t>Aprovechamientos</t>
  </si>
  <si>
    <t>Impuestos Federales Coordinados</t>
  </si>
  <si>
    <t>IMPUESTO SOBRE TENENCIA</t>
  </si>
  <si>
    <t xml:space="preserve">FISCALIZACIÓN CONJUNTA </t>
  </si>
  <si>
    <t>ISAN</t>
  </si>
  <si>
    <t>MULTAS ADMINISTRATIVAS NO FISCALES</t>
  </si>
  <si>
    <t>RÉGIMEN PEQUEÑOS CONTRIBUYENTES</t>
  </si>
  <si>
    <t>REGIMEN INTERMEDIO</t>
  </si>
  <si>
    <t>ENAJENACION DE INMUEBLES</t>
  </si>
  <si>
    <t>IMPUESTO A LOS COMBUSTIBLES</t>
  </si>
  <si>
    <t>Ingresos del Ejercicio Fiscal Actual</t>
  </si>
  <si>
    <t>IMPUESTOS</t>
  </si>
  <si>
    <t>CONTRIBUCIONES ESPECIALES</t>
  </si>
  <si>
    <t xml:space="preserve">DERECHOS </t>
  </si>
  <si>
    <t>PRODUCTOS</t>
  </si>
  <si>
    <t>APROVECHAMIENTOS</t>
  </si>
  <si>
    <t>IMPUESTOS FEDERALES COORDINADOS</t>
  </si>
  <si>
    <t>Nota:</t>
  </si>
  <si>
    <t>http://www.sefincoahuila.gob.mx/contenido/index.php</t>
  </si>
  <si>
    <t xml:space="preserve"> </t>
  </si>
  <si>
    <t>TRIMESTRE No. 1</t>
  </si>
  <si>
    <t>ENERO - ABRIL 2018</t>
  </si>
  <si>
    <t xml:space="preserve">Cifras de acuerdo a Informe de Avance de Gestion Financiera 2018 Primer Trimestre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</si>
</sst>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2" xfId="2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0" fontId="6" fillId="0" borderId="11" xfId="0" applyFont="1" applyBorder="1"/>
    <xf numFmtId="3" fontId="6" fillId="0" borderId="11" xfId="5" applyNumberFormat="1" applyFont="1" applyFill="1" applyBorder="1" applyAlignment="1">
      <alignment horizontal="right"/>
    </xf>
    <xf numFmtId="0" fontId="4" fillId="4" borderId="11" xfId="4" applyFont="1" applyFill="1" applyBorder="1" applyAlignment="1">
      <alignment horizontal="left" vertical="center"/>
    </xf>
    <xf numFmtId="3" fontId="7" fillId="4" borderId="13" xfId="2" applyNumberFormat="1" applyFont="1" applyFill="1" applyBorder="1" applyAlignment="1">
      <alignment horizontal="right"/>
    </xf>
    <xf numFmtId="0" fontId="0" fillId="0" borderId="13" xfId="0" applyFill="1" applyBorder="1" applyAlignment="1">
      <alignment horizontal="center"/>
    </xf>
    <xf numFmtId="0" fontId="6" fillId="0" borderId="11" xfId="0" applyFont="1" applyFill="1" applyBorder="1"/>
    <xf numFmtId="3" fontId="7" fillId="4" borderId="11" xfId="5" applyNumberFormat="1" applyFont="1" applyFill="1" applyBorder="1" applyAlignment="1">
      <alignment horizontal="right"/>
    </xf>
    <xf numFmtId="0" fontId="6" fillId="0" borderId="11" xfId="4" applyFont="1" applyBorder="1"/>
    <xf numFmtId="165" fontId="6" fillId="0" borderId="13" xfId="2" applyNumberFormat="1" applyFont="1" applyFill="1" applyBorder="1"/>
    <xf numFmtId="0" fontId="0" fillId="0" borderId="6" xfId="0" applyBorder="1" applyAlignment="1">
      <alignment horizontal="center"/>
    </xf>
    <xf numFmtId="0" fontId="6" fillId="0" borderId="10" xfId="4" applyFont="1" applyBorder="1"/>
    <xf numFmtId="3" fontId="6" fillId="0" borderId="10" xfId="5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0" borderId="9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3" fontId="7" fillId="4" borderId="12" xfId="2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6" fillId="0" borderId="3" xfId="0" applyFont="1" applyBorder="1"/>
    <xf numFmtId="3" fontId="6" fillId="0" borderId="12" xfId="2" applyNumberFormat="1" applyFont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0" xfId="0" applyFont="1" applyFill="1" applyBorder="1"/>
    <xf numFmtId="0" fontId="6" fillId="0" borderId="0" xfId="0" applyFont="1" applyFill="1" applyBorder="1"/>
    <xf numFmtId="165" fontId="7" fillId="5" borderId="4" xfId="2" applyNumberFormat="1" applyFont="1" applyFill="1" applyBorder="1"/>
    <xf numFmtId="165" fontId="7" fillId="5" borderId="13" xfId="2" applyNumberFormat="1" applyFont="1" applyFill="1" applyBorder="1"/>
    <xf numFmtId="165" fontId="6" fillId="0" borderId="6" xfId="2" applyNumberFormat="1" applyFont="1" applyFill="1" applyBorder="1"/>
    <xf numFmtId="0" fontId="9" fillId="0" borderId="0" xfId="0" applyFont="1" applyFill="1" applyBorder="1" applyAlignment="1">
      <alignment horizontal="center"/>
    </xf>
    <xf numFmtId="165" fontId="7" fillId="5" borderId="12" xfId="2" applyNumberFormat="1" applyFont="1" applyFill="1" applyBorder="1"/>
    <xf numFmtId="165" fontId="6" fillId="0" borderId="12" xfId="2" applyNumberFormat="1" applyFont="1" applyFill="1" applyBorder="1"/>
    <xf numFmtId="3" fontId="7" fillId="0" borderId="13" xfId="2" applyNumberFormat="1" applyFont="1" applyFill="1" applyBorder="1" applyAlignment="1">
      <alignment horizontal="right"/>
    </xf>
    <xf numFmtId="3" fontId="7" fillId="4" borderId="9" xfId="2" applyNumberFormat="1" applyFont="1" applyFill="1" applyBorder="1" applyAlignment="1">
      <alignment horizontal="right"/>
    </xf>
    <xf numFmtId="166" fontId="7" fillId="0" borderId="9" xfId="5" applyNumberFormat="1" applyFont="1" applyFill="1" applyBorder="1" applyAlignment="1">
      <alignment horizontal="center" vertical="center" textRotation="90"/>
    </xf>
    <xf numFmtId="166" fontId="7" fillId="0" borderId="11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8" fillId="0" borderId="9" xfId="6" applyNumberFormat="1" applyFill="1" applyBorder="1" applyAlignment="1">
      <alignment horizontal="center" vertical="center" textRotation="90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4" fontId="6" fillId="0" borderId="10" xfId="4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123825</xdr:rowOff>
    </xdr:from>
    <xdr:to>
      <xdr:col>1</xdr:col>
      <xdr:colOff>1838325</xdr:colOff>
      <xdr:row>4</xdr:row>
      <xdr:rowOff>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23825"/>
          <a:ext cx="1743075" cy="6381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571499</xdr:colOff>
      <xdr:row>56</xdr:row>
      <xdr:rowOff>1</xdr:rowOff>
    </xdr:from>
    <xdr:to>
      <xdr:col>5</xdr:col>
      <xdr:colOff>1085849</xdr:colOff>
      <xdr:row>68</xdr:row>
      <xdr:rowOff>95251</xdr:rowOff>
    </xdr:to>
    <xdr:sp macro="" textlink="">
      <xdr:nvSpPr>
        <xdr:cNvPr id="3" name="2 CuadroTexto"/>
        <xdr:cNvSpPr txBox="1"/>
      </xdr:nvSpPr>
      <xdr:spPr>
        <a:xfrm>
          <a:off x="571499" y="10639426"/>
          <a:ext cx="7191375" cy="2381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Encargado o responsable de generar y actualizar la información: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Lic. Hermilo Valdés Chávez Administrador General de Política de Ingresos.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Encargado o responsable de publicar la información: Lic. María del Socorro Jasso Hernández. Conforme a lo establecido en el artículo 41 de la Ley de Acceso a la Información Pública para el Estado de Coahuila de Zaragoza. 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 algn="r">
            <a:spcAft>
              <a:spcPts val="0"/>
            </a:spcAft>
          </a:pPr>
          <a:r>
            <a:rPr lang="es-MX" sz="1200">
              <a:solidFill>
                <a:srgbClr val="000000"/>
              </a:solidFill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FECHA DE ACTUALIZACION: 01/07/2018</a:t>
          </a:r>
          <a:endParaRPr lang="es-MX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efincoahuila.gob.mx/contenido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56"/>
  <sheetViews>
    <sheetView showGridLines="0" tabSelected="1" view="pageBreakPreview" zoomScaleNormal="100" zoomScaleSheetLayoutView="100" workbookViewId="0">
      <selection activeCell="F54" sqref="F54"/>
    </sheetView>
  </sheetViews>
  <sheetFormatPr baseColWidth="10" defaultRowHeight="15" x14ac:dyDescent="0.25"/>
  <cols>
    <col min="1" max="1" width="8.5703125" customWidth="1"/>
    <col min="2" max="2" width="58" bestFit="1" customWidth="1"/>
    <col min="3" max="3" width="12.85546875" customWidth="1"/>
    <col min="4" max="4" width="12.28515625" customWidth="1"/>
    <col min="5" max="5" width="8.42578125" customWidth="1"/>
    <col min="6" max="6" width="19" customWidth="1"/>
  </cols>
  <sheetData>
    <row r="6" spans="1:6" x14ac:dyDescent="0.25">
      <c r="A6" s="47" t="s">
        <v>0</v>
      </c>
      <c r="B6" s="47"/>
      <c r="C6" s="47"/>
      <c r="D6" s="47"/>
      <c r="E6" s="47"/>
      <c r="F6" s="47"/>
    </row>
    <row r="7" spans="1:6" x14ac:dyDescent="0.25">
      <c r="A7" s="47" t="s">
        <v>1</v>
      </c>
      <c r="B7" s="47"/>
      <c r="C7" s="47"/>
      <c r="D7" s="47"/>
      <c r="E7" s="47"/>
      <c r="F7" s="47"/>
    </row>
    <row r="8" spans="1:6" x14ac:dyDescent="0.25">
      <c r="A8" s="48" t="s">
        <v>51</v>
      </c>
      <c r="B8" s="48"/>
      <c r="C8" s="48"/>
      <c r="D8" s="48"/>
      <c r="E8" s="48"/>
      <c r="F8" s="48"/>
    </row>
    <row r="9" spans="1:6" x14ac:dyDescent="0.25">
      <c r="B9" s="1"/>
      <c r="C9" s="49">
        <v>2018</v>
      </c>
      <c r="D9" s="50"/>
      <c r="E9" s="50"/>
      <c r="F9" s="51"/>
    </row>
    <row r="10" spans="1:6" x14ac:dyDescent="0.25">
      <c r="A10" s="2"/>
      <c r="B10" s="3"/>
      <c r="C10" s="52" t="s">
        <v>52</v>
      </c>
      <c r="D10" s="53"/>
      <c r="E10" s="53"/>
      <c r="F10" s="54"/>
    </row>
    <row r="11" spans="1:6" ht="15" customHeight="1" x14ac:dyDescent="0.25">
      <c r="A11" s="55" t="s">
        <v>2</v>
      </c>
      <c r="B11" s="56"/>
      <c r="C11" s="59" t="s">
        <v>3</v>
      </c>
      <c r="D11" s="61" t="s">
        <v>4</v>
      </c>
      <c r="E11" s="61" t="s">
        <v>5</v>
      </c>
      <c r="F11" s="64" t="s">
        <v>6</v>
      </c>
    </row>
    <row r="12" spans="1:6" x14ac:dyDescent="0.25">
      <c r="A12" s="57"/>
      <c r="B12" s="58"/>
      <c r="C12" s="60"/>
      <c r="D12" s="62"/>
      <c r="E12" s="63"/>
      <c r="F12" s="65"/>
    </row>
    <row r="13" spans="1:6" x14ac:dyDescent="0.25">
      <c r="A13" s="4"/>
      <c r="B13" s="5" t="s">
        <v>7</v>
      </c>
      <c r="C13" s="6">
        <f>C14+C23+C29+C37+C38+C39</f>
        <v>2589874.8020000001</v>
      </c>
      <c r="D13" s="41">
        <f>D14+D23+D29+D37+D38+D39</f>
        <v>737694</v>
      </c>
      <c r="E13" s="62"/>
      <c r="F13" s="66"/>
    </row>
    <row r="14" spans="1:6" ht="15" customHeight="1" x14ac:dyDescent="0.25">
      <c r="A14" s="7">
        <v>1</v>
      </c>
      <c r="B14" s="8" t="s">
        <v>8</v>
      </c>
      <c r="C14" s="35">
        <f>SUM(C15:C22)</f>
        <v>742577.99300000002</v>
      </c>
      <c r="D14" s="42">
        <f>SUM(D15:D22)</f>
        <v>63496</v>
      </c>
      <c r="E14" s="43" t="s">
        <v>53</v>
      </c>
      <c r="F14" s="46" t="s">
        <v>50</v>
      </c>
    </row>
    <row r="15" spans="1:6" ht="12.75" customHeight="1" x14ac:dyDescent="0.25">
      <c r="A15" s="7"/>
      <c r="B15" s="9" t="s">
        <v>9</v>
      </c>
      <c r="C15" s="17">
        <f>669256190/1000</f>
        <v>669256.18999999994</v>
      </c>
      <c r="D15" s="10">
        <v>5406</v>
      </c>
      <c r="E15" s="44"/>
      <c r="F15" s="44"/>
    </row>
    <row r="16" spans="1:6" ht="15" customHeight="1" x14ac:dyDescent="0.25">
      <c r="A16" s="7"/>
      <c r="B16" s="9" t="s">
        <v>10</v>
      </c>
      <c r="C16" s="17">
        <f>10955224/1000</f>
        <v>10955.224</v>
      </c>
      <c r="D16" s="10">
        <v>44</v>
      </c>
      <c r="E16" s="44"/>
      <c r="F16" s="44"/>
    </row>
    <row r="17" spans="1:6" ht="15" customHeight="1" x14ac:dyDescent="0.25">
      <c r="A17" s="7"/>
      <c r="B17" s="9" t="s">
        <v>11</v>
      </c>
      <c r="C17" s="17">
        <f>4626465/1000</f>
        <v>4626.4650000000001</v>
      </c>
      <c r="D17" s="10">
        <v>4988</v>
      </c>
      <c r="E17" s="44"/>
      <c r="F17" s="44"/>
    </row>
    <row r="18" spans="1:6" ht="15" customHeight="1" x14ac:dyDescent="0.25">
      <c r="A18" s="7"/>
      <c r="B18" s="9" t="s">
        <v>12</v>
      </c>
      <c r="C18" s="17">
        <f>34733642/1000</f>
        <v>34733.642</v>
      </c>
      <c r="D18" s="10">
        <v>1174</v>
      </c>
      <c r="E18" s="44"/>
      <c r="F18" s="44"/>
    </row>
    <row r="19" spans="1:6" ht="15" customHeight="1" x14ac:dyDescent="0.25">
      <c r="A19" s="7"/>
      <c r="B19" s="9" t="s">
        <v>13</v>
      </c>
      <c r="C19" s="17">
        <f>10678312/1000</f>
        <v>10678.312</v>
      </c>
      <c r="D19" s="10">
        <v>51691</v>
      </c>
      <c r="E19" s="44"/>
      <c r="F19" s="44"/>
    </row>
    <row r="20" spans="1:6" ht="15" customHeight="1" x14ac:dyDescent="0.25">
      <c r="A20" s="7"/>
      <c r="B20" s="9" t="s">
        <v>14</v>
      </c>
      <c r="C20" s="17">
        <f>8851491/1000</f>
        <v>8851.491</v>
      </c>
      <c r="D20" s="10">
        <v>184</v>
      </c>
      <c r="E20" s="44"/>
      <c r="F20" s="44"/>
    </row>
    <row r="21" spans="1:6" ht="15" customHeight="1" x14ac:dyDescent="0.25">
      <c r="A21" s="7"/>
      <c r="B21" s="9" t="s">
        <v>15</v>
      </c>
      <c r="C21" s="17">
        <f>497268/1000</f>
        <v>497.26799999999997</v>
      </c>
      <c r="D21" s="10">
        <v>9</v>
      </c>
      <c r="E21" s="44"/>
      <c r="F21" s="44"/>
    </row>
    <row r="22" spans="1:6" ht="15" customHeight="1" x14ac:dyDescent="0.25">
      <c r="A22" s="7"/>
      <c r="B22" s="9" t="s">
        <v>16</v>
      </c>
      <c r="C22" s="17">
        <f>2979401/1000</f>
        <v>2979.4009999999998</v>
      </c>
      <c r="D22" s="10">
        <v>0</v>
      </c>
      <c r="E22" s="44"/>
      <c r="F22" s="44"/>
    </row>
    <row r="23" spans="1:6" ht="15" customHeight="1" x14ac:dyDescent="0.25">
      <c r="A23" s="7">
        <v>2</v>
      </c>
      <c r="B23" s="11" t="s">
        <v>17</v>
      </c>
      <c r="C23" s="36">
        <f>SUM(C24:C28)</f>
        <v>216695.66899999999</v>
      </c>
      <c r="D23" s="12">
        <f>SUM(D24:D28)</f>
        <v>279640</v>
      </c>
      <c r="E23" s="44"/>
      <c r="F23" s="44"/>
    </row>
    <row r="24" spans="1:6" ht="15" customHeight="1" x14ac:dyDescent="0.25">
      <c r="A24" s="7"/>
      <c r="B24" s="9" t="s">
        <v>18</v>
      </c>
      <c r="C24" s="17">
        <f>216154162/1000</f>
        <v>216154.16200000001</v>
      </c>
      <c r="D24" s="10">
        <v>271660</v>
      </c>
      <c r="E24" s="44"/>
      <c r="F24" s="44"/>
    </row>
    <row r="25" spans="1:6" ht="15" customHeight="1" x14ac:dyDescent="0.25">
      <c r="A25" s="13"/>
      <c r="B25" s="9" t="s">
        <v>19</v>
      </c>
      <c r="C25" s="17">
        <f>27560/1000</f>
        <v>27.56</v>
      </c>
      <c r="D25" s="10">
        <v>176</v>
      </c>
      <c r="E25" s="44"/>
      <c r="F25" s="44"/>
    </row>
    <row r="26" spans="1:6" ht="15" customHeight="1" x14ac:dyDescent="0.25">
      <c r="A26" s="7"/>
      <c r="B26" s="9" t="s">
        <v>20</v>
      </c>
      <c r="C26" s="17">
        <v>0</v>
      </c>
      <c r="D26" s="10">
        <v>0</v>
      </c>
      <c r="E26" s="44"/>
      <c r="F26" s="44"/>
    </row>
    <row r="27" spans="1:6" ht="15" customHeight="1" x14ac:dyDescent="0.25">
      <c r="A27" s="7"/>
      <c r="B27" s="14" t="s">
        <v>21</v>
      </c>
      <c r="C27" s="17">
        <v>0</v>
      </c>
      <c r="D27" s="10">
        <v>7804</v>
      </c>
      <c r="E27" s="44"/>
      <c r="F27" s="44"/>
    </row>
    <row r="28" spans="1:6" ht="15" customHeight="1" x14ac:dyDescent="0.25">
      <c r="A28" s="7"/>
      <c r="B28" s="9" t="s">
        <v>22</v>
      </c>
      <c r="C28" s="17">
        <f>513947/1000</f>
        <v>513.947</v>
      </c>
      <c r="D28" s="10">
        <v>0</v>
      </c>
      <c r="E28" s="44"/>
      <c r="F28" s="44"/>
    </row>
    <row r="29" spans="1:6" ht="15" customHeight="1" x14ac:dyDescent="0.25">
      <c r="A29" s="7">
        <v>3</v>
      </c>
      <c r="B29" s="11" t="s">
        <v>23</v>
      </c>
      <c r="C29" s="36">
        <f>SUM(C30:C36)</f>
        <v>1082378.084</v>
      </c>
      <c r="D29" s="12">
        <f>SUM(D30:D36)</f>
        <v>330974</v>
      </c>
      <c r="E29" s="44"/>
      <c r="F29" s="44"/>
    </row>
    <row r="30" spans="1:6" ht="15" customHeight="1" x14ac:dyDescent="0.25">
      <c r="A30" s="7"/>
      <c r="B30" s="14" t="s">
        <v>24</v>
      </c>
      <c r="C30" s="17">
        <f>662788632/1000</f>
        <v>662788.63199999998</v>
      </c>
      <c r="D30" s="10">
        <v>49248</v>
      </c>
      <c r="E30" s="44"/>
      <c r="F30" s="44"/>
    </row>
    <row r="31" spans="1:6" ht="15" customHeight="1" x14ac:dyDescent="0.25">
      <c r="A31" s="7"/>
      <c r="B31" s="14" t="s">
        <v>25</v>
      </c>
      <c r="C31" s="17">
        <v>0</v>
      </c>
      <c r="D31" s="10">
        <v>0</v>
      </c>
      <c r="E31" s="44"/>
      <c r="F31" s="44"/>
    </row>
    <row r="32" spans="1:6" ht="15" customHeight="1" x14ac:dyDescent="0.25">
      <c r="A32" s="7"/>
      <c r="B32" s="9" t="s">
        <v>26</v>
      </c>
      <c r="C32" s="17">
        <f>246806309/1000</f>
        <v>246806.30900000001</v>
      </c>
      <c r="D32" s="10">
        <v>52608</v>
      </c>
      <c r="E32" s="44"/>
      <c r="F32" s="44"/>
    </row>
    <row r="33" spans="1:6" ht="15" customHeight="1" x14ac:dyDescent="0.25">
      <c r="A33" s="7"/>
      <c r="B33" s="9" t="s">
        <v>27</v>
      </c>
      <c r="C33" s="17">
        <f>29117771/1000</f>
        <v>29117.771000000001</v>
      </c>
      <c r="D33" s="10">
        <v>135631</v>
      </c>
      <c r="E33" s="44"/>
      <c r="F33" s="44"/>
    </row>
    <row r="34" spans="1:6" ht="15" customHeight="1" x14ac:dyDescent="0.25">
      <c r="A34" s="7"/>
      <c r="B34" s="9" t="s">
        <v>28</v>
      </c>
      <c r="C34" s="17">
        <f>27562876/1000</f>
        <v>27562.876</v>
      </c>
      <c r="D34" s="10">
        <v>34642</v>
      </c>
      <c r="E34" s="44"/>
      <c r="F34" s="44"/>
    </row>
    <row r="35" spans="1:6" ht="15" customHeight="1" x14ac:dyDescent="0.25">
      <c r="A35" s="7"/>
      <c r="B35" s="9" t="s">
        <v>29</v>
      </c>
      <c r="C35" s="17">
        <f>90902002/1000</f>
        <v>90902.001999999993</v>
      </c>
      <c r="D35" s="10">
        <v>9267</v>
      </c>
      <c r="E35" s="44"/>
      <c r="F35" s="44"/>
    </row>
    <row r="36" spans="1:6" ht="15" customHeight="1" x14ac:dyDescent="0.25">
      <c r="A36" s="7"/>
      <c r="B36" s="14" t="s">
        <v>30</v>
      </c>
      <c r="C36" s="17">
        <f>25200494/1000</f>
        <v>25200.493999999999</v>
      </c>
      <c r="D36" s="10">
        <v>49578</v>
      </c>
      <c r="E36" s="44"/>
      <c r="F36" s="44"/>
    </row>
    <row r="37" spans="1:6" ht="15" customHeight="1" x14ac:dyDescent="0.25">
      <c r="A37" s="7">
        <v>4</v>
      </c>
      <c r="B37" s="11" t="s">
        <v>31</v>
      </c>
      <c r="C37" s="36">
        <f>76505283/1000</f>
        <v>76505.282999999996</v>
      </c>
      <c r="D37" s="15">
        <v>18978</v>
      </c>
      <c r="E37" s="44"/>
      <c r="F37" s="44"/>
    </row>
    <row r="38" spans="1:6" ht="15" customHeight="1" x14ac:dyDescent="0.25">
      <c r="A38" s="7">
        <v>5</v>
      </c>
      <c r="B38" s="11" t="s">
        <v>32</v>
      </c>
      <c r="C38" s="36">
        <f>62939418/1000</f>
        <v>62939.417999999998</v>
      </c>
      <c r="D38" s="15">
        <v>39204</v>
      </c>
      <c r="E38" s="44"/>
      <c r="F38" s="44"/>
    </row>
    <row r="39" spans="1:6" ht="15" customHeight="1" x14ac:dyDescent="0.25">
      <c r="A39" s="7">
        <v>6</v>
      </c>
      <c r="B39" s="11" t="s">
        <v>33</v>
      </c>
      <c r="C39" s="36">
        <f>SUM(C40:C47)</f>
        <v>408778.35499999998</v>
      </c>
      <c r="D39" s="12">
        <f>SUM(D40:D47)</f>
        <v>5402</v>
      </c>
      <c r="E39" s="44"/>
      <c r="F39" s="44"/>
    </row>
    <row r="40" spans="1:6" ht="15" customHeight="1" x14ac:dyDescent="0.25">
      <c r="A40" s="7"/>
      <c r="B40" s="16" t="s">
        <v>34</v>
      </c>
      <c r="C40" s="17">
        <f>366306/1000</f>
        <v>366.30599999999998</v>
      </c>
      <c r="D40" s="10">
        <v>52</v>
      </c>
      <c r="E40" s="44"/>
      <c r="F40" s="44"/>
    </row>
    <row r="41" spans="1:6" ht="15" customHeight="1" x14ac:dyDescent="0.25">
      <c r="A41" s="7"/>
      <c r="B41" s="9" t="s">
        <v>35</v>
      </c>
      <c r="C41" s="17">
        <f>110481704/1000</f>
        <v>110481.704</v>
      </c>
      <c r="D41" s="10">
        <v>1566</v>
      </c>
      <c r="E41" s="44"/>
      <c r="F41" s="44"/>
    </row>
    <row r="42" spans="1:6" ht="15" customHeight="1" x14ac:dyDescent="0.25">
      <c r="A42" s="7"/>
      <c r="B42" s="16" t="s">
        <v>36</v>
      </c>
      <c r="C42" s="17">
        <f>91181403/1000</f>
        <v>91181.403000000006</v>
      </c>
      <c r="D42" s="10">
        <v>302</v>
      </c>
      <c r="E42" s="44"/>
      <c r="F42" s="44"/>
    </row>
    <row r="43" spans="1:6" ht="15" customHeight="1" x14ac:dyDescent="0.25">
      <c r="A43" s="7"/>
      <c r="B43" s="16" t="s">
        <v>37</v>
      </c>
      <c r="C43" s="17">
        <f>2270838/1000</f>
        <v>2270.8380000000002</v>
      </c>
      <c r="D43" s="10">
        <v>506</v>
      </c>
      <c r="E43" s="44"/>
      <c r="F43" s="44"/>
    </row>
    <row r="44" spans="1:6" ht="15" customHeight="1" x14ac:dyDescent="0.25">
      <c r="A44" s="7"/>
      <c r="B44" s="16" t="s">
        <v>38</v>
      </c>
      <c r="C44" s="17">
        <f>4593210/1000</f>
        <v>4593.21</v>
      </c>
      <c r="D44" s="10">
        <v>200</v>
      </c>
      <c r="E44" s="44"/>
      <c r="F44" s="44"/>
    </row>
    <row r="45" spans="1:6" ht="15" customHeight="1" x14ac:dyDescent="0.25">
      <c r="A45" s="7"/>
      <c r="B45" s="16" t="s">
        <v>39</v>
      </c>
      <c r="C45" s="17">
        <v>0</v>
      </c>
      <c r="D45" s="10">
        <v>0</v>
      </c>
      <c r="E45" s="44"/>
      <c r="F45" s="44"/>
    </row>
    <row r="46" spans="1:6" ht="15" customHeight="1" x14ac:dyDescent="0.25">
      <c r="A46" s="7"/>
      <c r="B46" s="16" t="s">
        <v>40</v>
      </c>
      <c r="C46" s="17">
        <f>26510178/1000</f>
        <v>26510.178</v>
      </c>
      <c r="D46" s="10">
        <v>2776</v>
      </c>
      <c r="E46" s="44"/>
      <c r="F46" s="44"/>
    </row>
    <row r="47" spans="1:6" ht="15" customHeight="1" x14ac:dyDescent="0.25">
      <c r="A47" s="18"/>
      <c r="B47" s="19" t="s">
        <v>41</v>
      </c>
      <c r="C47" s="37">
        <f>173374716/1000</f>
        <v>173374.71599999999</v>
      </c>
      <c r="D47" s="20">
        <v>0</v>
      </c>
      <c r="E47" s="45"/>
      <c r="F47" s="45"/>
    </row>
    <row r="48" spans="1:6" x14ac:dyDescent="0.25">
      <c r="A48" s="21"/>
      <c r="C48" s="38"/>
      <c r="D48" s="22"/>
    </row>
    <row r="49" spans="1:6" x14ac:dyDescent="0.25">
      <c r="A49" s="23"/>
      <c r="B49" s="24" t="s">
        <v>42</v>
      </c>
      <c r="C49" s="39">
        <f>C13</f>
        <v>2589874.8020000001</v>
      </c>
      <c r="D49" s="25">
        <f>D13</f>
        <v>737694</v>
      </c>
      <c r="E49" s="26"/>
      <c r="F49" s="26"/>
    </row>
    <row r="50" spans="1:6" x14ac:dyDescent="0.25">
      <c r="A50" s="27">
        <v>1</v>
      </c>
      <c r="B50" s="28" t="s">
        <v>43</v>
      </c>
      <c r="C50" s="40">
        <f>C14</f>
        <v>742577.99300000002</v>
      </c>
      <c r="D50" s="29">
        <f>D14</f>
        <v>63496</v>
      </c>
      <c r="E50" s="30"/>
      <c r="F50" s="30"/>
    </row>
    <row r="51" spans="1:6" x14ac:dyDescent="0.25">
      <c r="A51" s="27">
        <v>2</v>
      </c>
      <c r="B51" s="28" t="s">
        <v>44</v>
      </c>
      <c r="C51" s="40">
        <f>C23</f>
        <v>216695.66899999999</v>
      </c>
      <c r="D51" s="29">
        <f>D23</f>
        <v>279640</v>
      </c>
      <c r="E51" s="30"/>
      <c r="F51" s="30"/>
    </row>
    <row r="52" spans="1:6" x14ac:dyDescent="0.25">
      <c r="A52" s="27">
        <v>3</v>
      </c>
      <c r="B52" s="28" t="s">
        <v>45</v>
      </c>
      <c r="C52" s="40">
        <f>C29</f>
        <v>1082378.084</v>
      </c>
      <c r="D52" s="29">
        <f>D29</f>
        <v>330974</v>
      </c>
      <c r="E52" s="30"/>
      <c r="F52" s="30"/>
    </row>
    <row r="53" spans="1:6" x14ac:dyDescent="0.25">
      <c r="A53" s="27">
        <v>4</v>
      </c>
      <c r="B53" s="28" t="s">
        <v>46</v>
      </c>
      <c r="C53" s="40">
        <f t="shared" ref="C53:D55" si="0">C37</f>
        <v>76505.282999999996</v>
      </c>
      <c r="D53" s="29">
        <f t="shared" si="0"/>
        <v>18978</v>
      </c>
      <c r="E53" s="30"/>
      <c r="F53" s="30"/>
    </row>
    <row r="54" spans="1:6" x14ac:dyDescent="0.25">
      <c r="A54" s="27">
        <v>5</v>
      </c>
      <c r="B54" s="28" t="s">
        <v>47</v>
      </c>
      <c r="C54" s="40">
        <f t="shared" si="0"/>
        <v>62939.417999999998</v>
      </c>
      <c r="D54" s="29">
        <f t="shared" si="0"/>
        <v>39204</v>
      </c>
      <c r="E54" s="30"/>
      <c r="F54" s="30"/>
    </row>
    <row r="55" spans="1:6" x14ac:dyDescent="0.25">
      <c r="A55" s="31">
        <v>6</v>
      </c>
      <c r="B55" s="32" t="s">
        <v>48</v>
      </c>
      <c r="C55" s="40">
        <f t="shared" si="0"/>
        <v>408778.35499999998</v>
      </c>
      <c r="D55" s="29">
        <f t="shared" si="0"/>
        <v>5402</v>
      </c>
      <c r="E55" s="30"/>
      <c r="F55" s="30"/>
    </row>
    <row r="56" spans="1:6" x14ac:dyDescent="0.25">
      <c r="A56" s="33" t="s">
        <v>49</v>
      </c>
      <c r="B56" s="34" t="s">
        <v>54</v>
      </c>
    </row>
  </sheetData>
  <mergeCells count="12">
    <mergeCell ref="E14:E47"/>
    <mergeCell ref="F14:F47"/>
    <mergeCell ref="A6:F6"/>
    <mergeCell ref="A7:F7"/>
    <mergeCell ref="A8:F8"/>
    <mergeCell ref="C9:F9"/>
    <mergeCell ref="C10:F10"/>
    <mergeCell ref="A11:B12"/>
    <mergeCell ref="C11:C12"/>
    <mergeCell ref="D11:D12"/>
    <mergeCell ref="E11:E13"/>
    <mergeCell ref="F11:F13"/>
  </mergeCells>
  <hyperlinks>
    <hyperlink ref="F14" r:id="rId1"/>
  </hyperlinks>
  <pageMargins left="0.7" right="0.7" top="0.75" bottom="0.75" header="0.3" footer="0.3"/>
  <pageSetup scale="7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1° Trimestre 2018</vt:lpstr>
      <vt:lpstr>'1° Trimestre 2018'!Área_de_impresión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Morales</dc:creator>
  <cp:lastModifiedBy>AFG</cp:lastModifiedBy>
  <cp:lastPrinted>2018-06-01T15:35:46Z</cp:lastPrinted>
  <dcterms:created xsi:type="dcterms:W3CDTF">2017-03-09T16:44:23Z</dcterms:created>
  <dcterms:modified xsi:type="dcterms:W3CDTF">2018-07-06T18:39:24Z</dcterms:modified>
</cp:coreProperties>
</file>